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25"/>
  <workbookPr/>
  <xr:revisionPtr revIDLastSave="0" documentId="8_{829DFFF2-DF1E-994A-A29A-EDFBFC013453}" xr6:coauthVersionLast="47" xr6:coauthVersionMax="47" xr10:uidLastSave="{00000000-0000-0000-0000-000000000000}"/>
  <bookViews>
    <workbookView xWindow="240" yWindow="105" windowWidth="14805" windowHeight="8010" activeTab="1" xr2:uid="{00000000-000D-0000-FFFF-FFFF00000000}"/>
  </bookViews>
  <sheets>
    <sheet name="Data" sheetId="1" r:id="rId1"/>
    <sheet name="Charts" sheetId="2" r:id="rId2"/>
  </sheets>
  <definedNames>
    <definedName name="_xlnm._FilterDatabase" localSheetId="1" hidden="1">Charts!$A$1:$M$25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2" l="1"/>
  <c r="L16" i="2"/>
  <c r="M19" i="2"/>
  <c r="L19" i="2"/>
  <c r="M20" i="2"/>
  <c r="L20" i="2"/>
  <c r="M21" i="2"/>
  <c r="L21" i="2"/>
  <c r="M24" i="2"/>
  <c r="L24" i="2"/>
  <c r="M4" i="2"/>
  <c r="L4" i="2"/>
  <c r="M23" i="2"/>
  <c r="L23" i="2"/>
  <c r="M25" i="2"/>
  <c r="L25" i="2"/>
  <c r="M22" i="2"/>
  <c r="L22" i="2"/>
  <c r="M14" i="2"/>
  <c r="L14" i="2"/>
  <c r="M17" i="2"/>
  <c r="L17" i="2"/>
  <c r="M13" i="2"/>
  <c r="L13" i="2"/>
  <c r="M15" i="2"/>
  <c r="L15" i="2"/>
  <c r="M12" i="2"/>
  <c r="L12" i="2"/>
  <c r="M3" i="2"/>
  <c r="L3" i="2"/>
  <c r="M10" i="2"/>
  <c r="L10" i="2"/>
  <c r="M9" i="2"/>
  <c r="L9" i="2"/>
  <c r="M18" i="2"/>
  <c r="L18" i="2"/>
  <c r="M11" i="2"/>
  <c r="L11" i="2"/>
  <c r="M8" i="2"/>
  <c r="L8" i="2"/>
  <c r="M6" i="2"/>
  <c r="L6" i="2"/>
  <c r="M5" i="2"/>
  <c r="L5" i="2"/>
  <c r="M7" i="2"/>
  <c r="L7" i="2"/>
  <c r="M2" i="2"/>
  <c r="L2" i="2"/>
  <c r="G31" i="1"/>
  <c r="G32" i="1"/>
  <c r="G30" i="1"/>
  <c r="G33" i="1"/>
  <c r="J31" i="1"/>
  <c r="J32" i="1"/>
  <c r="J30" i="1"/>
  <c r="J33" i="1"/>
  <c r="I31" i="1"/>
  <c r="I32" i="1"/>
  <c r="I30" i="1"/>
  <c r="I33" i="1"/>
  <c r="H31" i="1"/>
  <c r="H32" i="1"/>
  <c r="H30" i="1"/>
  <c r="H33" i="1"/>
  <c r="K7" i="1"/>
  <c r="L11" i="1"/>
  <c r="L20" i="1"/>
  <c r="L3" i="1"/>
  <c r="L4" i="1"/>
  <c r="L5" i="1"/>
  <c r="L6" i="1"/>
  <c r="L9" i="1"/>
  <c r="L10" i="1"/>
  <c r="L7" i="1"/>
  <c r="L12" i="1"/>
  <c r="L14" i="1"/>
  <c r="L16" i="1"/>
  <c r="L13" i="1"/>
  <c r="L25" i="1"/>
  <c r="L15" i="1"/>
  <c r="L8" i="1"/>
  <c r="L24" i="1"/>
  <c r="L23" i="1"/>
  <c r="L22" i="1"/>
  <c r="L17" i="1"/>
  <c r="L19" i="1"/>
  <c r="L21" i="1"/>
  <c r="L18" i="1"/>
  <c r="C26" i="1"/>
  <c r="D29" i="1"/>
  <c r="D30" i="1"/>
  <c r="D27" i="1"/>
  <c r="D28" i="1"/>
  <c r="D26" i="1"/>
  <c r="L2" i="1"/>
  <c r="K11" i="1"/>
  <c r="K20" i="1"/>
  <c r="K3" i="1"/>
  <c r="K4" i="1"/>
  <c r="K5" i="1"/>
  <c r="K6" i="1"/>
  <c r="K9" i="1"/>
  <c r="K10" i="1"/>
  <c r="K12" i="1"/>
  <c r="K14" i="1"/>
  <c r="K16" i="1"/>
  <c r="K13" i="1"/>
  <c r="K25" i="1"/>
  <c r="K15" i="1"/>
  <c r="K8" i="1"/>
  <c r="K24" i="1"/>
  <c r="K23" i="1"/>
  <c r="K22" i="1"/>
  <c r="K17" i="1"/>
  <c r="K19" i="1"/>
  <c r="K21" i="1"/>
  <c r="K18" i="1"/>
  <c r="B29" i="1"/>
  <c r="B30" i="1"/>
  <c r="B27" i="1"/>
  <c r="B28" i="1"/>
  <c r="B26" i="1"/>
  <c r="K2" i="1"/>
  <c r="C29" i="1"/>
  <c r="C30" i="1"/>
  <c r="C27" i="1"/>
  <c r="E29" i="1"/>
  <c r="E30" i="1"/>
  <c r="E27" i="1"/>
  <c r="F29" i="1"/>
  <c r="F30" i="1"/>
  <c r="F27" i="1"/>
  <c r="C28" i="1"/>
  <c r="E28" i="1"/>
  <c r="F28" i="1"/>
  <c r="F26" i="1"/>
  <c r="E26" i="1"/>
</calcChain>
</file>

<file path=xl/sharedStrings.xml><?xml version="1.0" encoding="utf-8"?>
<sst xmlns="http://schemas.openxmlformats.org/spreadsheetml/2006/main" count="275" uniqueCount="51">
  <si>
    <t>Abalone High School</t>
  </si>
  <si>
    <t>Hillcrest High School</t>
  </si>
  <si>
    <t>Scottsborough High School</t>
  </si>
  <si>
    <t>Buttterworth High school</t>
  </si>
  <si>
    <t>Denver High school</t>
  </si>
  <si>
    <t>Enticing High school</t>
  </si>
  <si>
    <t>Fulham High School</t>
  </si>
  <si>
    <t>Graham High school</t>
  </si>
  <si>
    <t>Evesham High school</t>
  </si>
  <si>
    <t>Jacksonville High school</t>
  </si>
  <si>
    <t>Juba Day </t>
  </si>
  <si>
    <t>Modern Junior</t>
  </si>
  <si>
    <t>JCC primary</t>
  </si>
  <si>
    <t>Venus Star</t>
  </si>
  <si>
    <t>M_3 primary</t>
  </si>
  <si>
    <t>Faith_inter</t>
  </si>
  <si>
    <t>Standard high school</t>
  </si>
  <si>
    <t>St. Pual's</t>
  </si>
  <si>
    <t>St. Michael</t>
  </si>
  <si>
    <t>Munuki High school</t>
  </si>
  <si>
    <t>Raja High School</t>
  </si>
  <si>
    <t>Sister school High </t>
  </si>
  <si>
    <t>New Site High school</t>
  </si>
  <si>
    <t>Schools</t>
  </si>
  <si>
    <t>No. Of Teachers</t>
  </si>
  <si>
    <t>No. Of Student</t>
  </si>
  <si>
    <t>No. Of Classroom</t>
  </si>
  <si>
    <t>No. Of Toilets</t>
  </si>
  <si>
    <t>Running water (Y/N)</t>
  </si>
  <si>
    <t xml:space="preserve">No. of Books
</t>
  </si>
  <si>
    <t>Electricity (Y/N)</t>
  </si>
  <si>
    <t>Uniform a requriement (Y/N)</t>
  </si>
  <si>
    <t>Night watchman (Y/N)</t>
  </si>
  <si>
    <t>N</t>
  </si>
  <si>
    <t>Y</t>
  </si>
  <si>
    <t>Total</t>
  </si>
  <si>
    <t>Average</t>
  </si>
  <si>
    <t>Maximum value</t>
  </si>
  <si>
    <t>Minimum value</t>
  </si>
  <si>
    <t>Count</t>
  </si>
  <si>
    <t>Student teachers ratio</t>
  </si>
  <si>
    <t>Student classroom ratio</t>
  </si>
  <si>
    <t>Yes Counts</t>
  </si>
  <si>
    <t>No Counts</t>
  </si>
  <si>
    <t>Percentage</t>
  </si>
  <si>
    <t>50 schools have electricity out of 70</t>
  </si>
  <si>
    <t>% Y</t>
  </si>
  <si>
    <t>Abalones High School</t>
  </si>
  <si>
    <t>State</t>
  </si>
  <si>
    <t xml:space="preserve">Faith International </t>
  </si>
  <si>
    <t>M3 Primary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</si>
</sst>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Helvetica"/>
      <charset val="1"/>
    </font>
    <font>
      <b/>
      <sz val="11"/>
      <color rgb="FF000000"/>
      <name val="Aptos Narrow"/>
      <family val="2"/>
      <scheme val="minor"/>
    </font>
    <font>
      <sz val="11"/>
      <color theme="3"/>
      <name val="Helvetica"/>
      <charset val="1"/>
    </font>
    <font>
      <sz val="11"/>
      <color theme="3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textRotation="45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0" fillId="2" borderId="4" xfId="0" applyFill="1" applyBorder="1"/>
    <xf numFmtId="0" fontId="0" fillId="3" borderId="4" xfId="0" applyFill="1" applyBorder="1"/>
    <xf numFmtId="0" fontId="0" fillId="0" borderId="3" xfId="0" applyBorder="1"/>
    <xf numFmtId="0" fontId="2" fillId="4" borderId="1" xfId="0" applyFont="1" applyFill="1" applyBorder="1" applyAlignment="1">
      <alignment textRotation="45" wrapText="1"/>
    </xf>
    <xf numFmtId="0" fontId="0" fillId="4" borderId="1" xfId="0" applyFill="1" applyBorder="1" applyAlignment="1">
      <alignment textRotation="45"/>
    </xf>
    <xf numFmtId="0" fontId="0" fillId="4" borderId="0" xfId="0" applyFont="1" applyFill="1" applyAlignment="1">
      <alignment textRotation="45"/>
    </xf>
    <xf numFmtId="0" fontId="2" fillId="4" borderId="1" xfId="0" applyFont="1" applyFill="1" applyBorder="1"/>
    <xf numFmtId="0" fontId="0" fillId="4" borderId="5" xfId="0" applyFill="1" applyBorder="1" applyAlignment="1">
      <alignment textRotation="45"/>
    </xf>
    <xf numFmtId="0" fontId="0" fillId="4" borderId="3" xfId="0" applyFill="1" applyBorder="1" applyAlignment="1">
      <alignment textRotation="45"/>
    </xf>
    <xf numFmtId="0" fontId="0" fillId="4" borderId="6" xfId="0" applyFill="1" applyBorder="1" applyAlignment="1">
      <alignment textRotation="45"/>
    </xf>
    <xf numFmtId="0" fontId="0" fillId="0" borderId="7" xfId="0" applyBorder="1" applyAlignment="1">
      <alignment horizontal="center"/>
    </xf>
    <xf numFmtId="0" fontId="0" fillId="0" borderId="7" xfId="0" applyBorder="1"/>
    <xf numFmtId="0" fontId="0" fillId="4" borderId="8" xfId="0" applyFill="1" applyBorder="1" applyAlignment="1">
      <alignment textRotation="45" wrapText="1"/>
    </xf>
    <xf numFmtId="0" fontId="0" fillId="4" borderId="9" xfId="0" applyFill="1" applyBorder="1" applyAlignment="1">
      <alignment textRotation="45"/>
    </xf>
    <xf numFmtId="0" fontId="1" fillId="2" borderId="2" xfId="0" applyFont="1" applyFill="1" applyBorder="1" applyAlignment="1">
      <alignment horizontal="right"/>
    </xf>
    <xf numFmtId="0" fontId="3" fillId="3" borderId="2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/>
    <xf numFmtId="0" fontId="0" fillId="0" borderId="2" xfId="0" applyBorder="1"/>
    <xf numFmtId="0" fontId="0" fillId="0" borderId="5" xfId="0" applyBorder="1" applyAlignment="1">
      <alignment horizontal="right"/>
    </xf>
    <xf numFmtId="0" fontId="0" fillId="0" borderId="2" xfId="0" applyBorder="1" applyAlignment="1">
      <alignment horizontal="right"/>
    </xf>
    <xf numFmtId="1" fontId="0" fillId="4" borderId="1" xfId="0" applyNumberFormat="1" applyFont="1" applyFill="1" applyBorder="1" applyAlignment="1">
      <alignment textRotation="45"/>
    </xf>
    <xf numFmtId="2" fontId="0" fillId="3" borderId="2" xfId="0" applyNumberFormat="1" applyFill="1" applyBorder="1"/>
    <xf numFmtId="0" fontId="0" fillId="0" borderId="0" xfId="0" applyBorder="1"/>
    <xf numFmtId="0" fontId="0" fillId="0" borderId="4" xfId="0" applyBorder="1"/>
    <xf numFmtId="0" fontId="0" fillId="6" borderId="5" xfId="0" applyFill="1" applyBorder="1"/>
    <xf numFmtId="2" fontId="0" fillId="6" borderId="5" xfId="0" applyNumberFormat="1" applyFill="1" applyBorder="1"/>
    <xf numFmtId="164" fontId="0" fillId="6" borderId="3" xfId="0" applyNumberFormat="1" applyFill="1" applyBorder="1"/>
    <xf numFmtId="2" fontId="0" fillId="6" borderId="3" xfId="0" applyNumberFormat="1" applyFill="1" applyBorder="1"/>
    <xf numFmtId="0" fontId="0" fillId="6" borderId="3" xfId="0" applyFill="1" applyBorder="1"/>
    <xf numFmtId="0" fontId="0" fillId="3" borderId="5" xfId="0" applyFill="1" applyBorder="1"/>
    <xf numFmtId="2" fontId="0" fillId="5" borderId="5" xfId="0" applyNumberFormat="1" applyFill="1" applyBorder="1"/>
    <xf numFmtId="2" fontId="0" fillId="6" borderId="4" xfId="0" applyNumberFormat="1" applyFill="1" applyBorder="1"/>
    <xf numFmtId="2" fontId="0" fillId="6" borderId="10" xfId="0" applyNumberFormat="1" applyFill="1" applyBorder="1"/>
    <xf numFmtId="0" fontId="0" fillId="2" borderId="5" xfId="0" applyFill="1" applyBorder="1"/>
    <xf numFmtId="0" fontId="0" fillId="0" borderId="8" xfId="0" applyBorder="1"/>
    <xf numFmtId="2" fontId="0" fillId="5" borderId="11" xfId="0" applyNumberFormat="1" applyFill="1" applyBorder="1"/>
    <xf numFmtId="0" fontId="0" fillId="0" borderId="2" xfId="0" applyBorder="1" applyAlignment="1">
      <alignment horizontal="center"/>
    </xf>
    <xf numFmtId="2" fontId="0" fillId="0" borderId="5" xfId="0" applyNumberFormat="1" applyBorder="1"/>
    <xf numFmtId="0" fontId="0" fillId="0" borderId="10" xfId="0" applyBorder="1"/>
    <xf numFmtId="0" fontId="0" fillId="0" borderId="12" xfId="0" applyBorder="1"/>
    <xf numFmtId="2" fontId="0" fillId="0" borderId="8" xfId="0" applyNumberFormat="1" applyBorder="1"/>
    <xf numFmtId="0" fontId="0" fillId="0" borderId="0" xfId="0" applyBorder="1" applyAlignment="1">
      <alignment horizontal="right" vertical="center"/>
    </xf>
    <xf numFmtId="0" fontId="2" fillId="7" borderId="1" xfId="0" applyFont="1" applyFill="1" applyBorder="1"/>
    <xf numFmtId="0" fontId="4" fillId="7" borderId="1" xfId="0" applyFont="1" applyFill="1" applyBorder="1" applyAlignment="1">
      <alignment textRotation="45" wrapText="1" readingOrder="2"/>
    </xf>
    <xf numFmtId="0" fontId="5" fillId="7" borderId="1" xfId="0" applyFont="1" applyFill="1" applyBorder="1" applyAlignment="1">
      <alignment textRotation="45" readingOrder="2"/>
    </xf>
    <xf numFmtId="0" fontId="5" fillId="7" borderId="3" xfId="0" applyFont="1" applyFill="1" applyBorder="1" applyAlignment="1">
      <alignment textRotation="45" readingOrder="2"/>
    </xf>
    <xf numFmtId="0" fontId="5" fillId="7" borderId="8" xfId="0" applyFont="1" applyFill="1" applyBorder="1" applyAlignment="1">
      <alignment textRotation="45" wrapText="1" readingOrder="2"/>
    </xf>
    <xf numFmtId="0" fontId="5" fillId="7" borderId="5" xfId="0" applyFont="1" applyFill="1" applyBorder="1" applyAlignment="1">
      <alignment textRotation="45" readingOrder="2"/>
    </xf>
    <xf numFmtId="0" fontId="5" fillId="7" borderId="9" xfId="0" applyFont="1" applyFill="1" applyBorder="1" applyAlignment="1">
      <alignment textRotation="45" readingOrder="2"/>
    </xf>
    <xf numFmtId="0" fontId="5" fillId="7" borderId="6" xfId="0" applyFont="1" applyFill="1" applyBorder="1" applyAlignment="1">
      <alignment textRotation="45" readingOrder="2"/>
    </xf>
    <xf numFmtId="1" fontId="5" fillId="7" borderId="1" xfId="0" applyNumberFormat="1" applyFont="1" applyFill="1" applyBorder="1" applyAlignment="1">
      <alignment textRotation="45" readingOrder="2"/>
    </xf>
    <xf numFmtId="0" fontId="5" fillId="7" borderId="0" xfId="0" applyFont="1" applyFill="1" applyAlignment="1">
      <alignment textRotation="45" readingOrder="2"/>
    </xf>
    <xf numFmtId="0" fontId="5" fillId="7" borderId="0" xfId="0" applyFont="1" applyFill="1"/>
  </cellXfs>
  <cellStyles count="1">
    <cellStyle name="Normal" xfId="0" builtinId="0"/>
  </cellStyles>
  <dxfs count="15">
    <dxf>
      <font>
        <color theme="3"/>
      </font>
      <fill>
        <patternFill patternType="solid">
          <fgColor theme="0" tint="-9.9978637043366805E-2"/>
          <bgColor indexed="6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charset val="1"/>
        <scheme val="none"/>
      </font>
      <fill>
        <patternFill patternType="solid">
          <fgColor indexed="64"/>
          <bgColor theme="0" tint="-9.9978637043366805E-2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numFmt numFmtId="2" formatCode="0.0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rgb="FF505050"/>
        </left>
        <right style="thin">
          <color rgb="FF505050"/>
        </right>
        <top style="thin">
          <color rgb="FF505050"/>
        </top>
        <bottom style="thin">
          <color rgb="FF505050"/>
        </bottom>
        <vertical/>
        <horizontal/>
      </border>
    </dxf>
    <dxf>
      <numFmt numFmtId="2" formatCode="0.00"/>
      <fill>
        <patternFill patternType="solid">
          <fgColor indexed="64"/>
          <bgColor theme="9" tint="0.79998168889431442"/>
        </patternFill>
      </fill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Helvetica"/>
        <charset val="1"/>
        <scheme val="none"/>
      </font>
      <fill>
        <patternFill patternType="solid">
          <fgColor indexed="64"/>
          <bgColor theme="8" tint="0.79998168889431442"/>
        </patternFill>
      </fill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Teacher student ratio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Charts!$B$1</c:f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Charts!$A$2:$A$25</c:f>
              <c:strCache>
                <c:ptCount val="24"/>
                <c:pt idx="0">
                  <c:v>Abalone High School</c:v>
                </c:pt>
                <c:pt idx="1">
                  <c:v>Hillcrest High School</c:v>
                </c:pt>
                <c:pt idx="2">
                  <c:v>Scottsborough High School</c:v>
                </c:pt>
                <c:pt idx="3">
                  <c:v>Buttterworth High school</c:v>
                </c:pt>
                <c:pt idx="4">
                  <c:v>Denver High school</c:v>
                </c:pt>
                <c:pt idx="5">
                  <c:v>Abalones High School</c:v>
                </c:pt>
                <c:pt idx="6">
                  <c:v>Enticing High school</c:v>
                </c:pt>
                <c:pt idx="7">
                  <c:v>Fulham High School</c:v>
                </c:pt>
                <c:pt idx="8">
                  <c:v>Graham High school</c:v>
                </c:pt>
                <c:pt idx="9">
                  <c:v>Evesham High school</c:v>
                </c:pt>
                <c:pt idx="10">
                  <c:v>Jacksonville High school</c:v>
                </c:pt>
                <c:pt idx="11">
                  <c:v>Juba Day </c:v>
                </c:pt>
                <c:pt idx="12">
                  <c:v>Modern Junior</c:v>
                </c:pt>
                <c:pt idx="13">
                  <c:v>JCC primary</c:v>
                </c:pt>
                <c:pt idx="14">
                  <c:v>Venus Star</c:v>
                </c:pt>
                <c:pt idx="15">
                  <c:v>M_3 primary</c:v>
                </c:pt>
                <c:pt idx="16">
                  <c:v>Faith_inter</c:v>
                </c:pt>
                <c:pt idx="17">
                  <c:v>Standard high school</c:v>
                </c:pt>
                <c:pt idx="18">
                  <c:v>St. Pual's</c:v>
                </c:pt>
                <c:pt idx="19">
                  <c:v>St. Michael</c:v>
                </c:pt>
                <c:pt idx="20">
                  <c:v>Munuki High school</c:v>
                </c:pt>
                <c:pt idx="21">
                  <c:v>Raja High School</c:v>
                </c:pt>
                <c:pt idx="22">
                  <c:v>Sister school High </c:v>
                </c:pt>
                <c:pt idx="23">
                  <c:v>New Site High school</c:v>
                </c:pt>
              </c:strCache>
            </c:strRef>
          </c:cat>
          <c:val>
            <c:numRef>
              <c:f>Charts!$B$2:$B$25</c:f>
            </c:numRef>
          </c:val>
          <c:extLst>
            <c:ext xmlns:c16="http://schemas.microsoft.com/office/drawing/2014/chart" uri="{C3380CC4-5D6E-409C-BE32-E72D297353CC}">
              <c16:uniqueId val="{00000038-C415-584A-B67C-F7E52BD28A21}"/>
            </c:ext>
          </c:extLst>
        </c:ser>
        <c:ser>
          <c:idx val="1"/>
          <c:order val="1"/>
          <c:tx>
            <c:strRef>
              <c:f>Charts!$C$1</c:f>
              <c:strCache>
                <c:ptCount val="1"/>
                <c:pt idx="0">
                  <c:v>No. Of Teachers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Charts!$A$2:$A$25</c:f>
              <c:strCache>
                <c:ptCount val="24"/>
                <c:pt idx="0">
                  <c:v>Abalone High School</c:v>
                </c:pt>
                <c:pt idx="1">
                  <c:v>Hillcrest High School</c:v>
                </c:pt>
                <c:pt idx="2">
                  <c:v>Scottsborough High School</c:v>
                </c:pt>
                <c:pt idx="3">
                  <c:v>Buttterworth High school</c:v>
                </c:pt>
                <c:pt idx="4">
                  <c:v>Denver High school</c:v>
                </c:pt>
                <c:pt idx="5">
                  <c:v>Abalones High School</c:v>
                </c:pt>
                <c:pt idx="6">
                  <c:v>Enticing High school</c:v>
                </c:pt>
                <c:pt idx="7">
                  <c:v>Fulham High School</c:v>
                </c:pt>
                <c:pt idx="8">
                  <c:v>Graham High school</c:v>
                </c:pt>
                <c:pt idx="9">
                  <c:v>Evesham High school</c:v>
                </c:pt>
                <c:pt idx="10">
                  <c:v>Jacksonville High school</c:v>
                </c:pt>
                <c:pt idx="11">
                  <c:v>Juba Day </c:v>
                </c:pt>
                <c:pt idx="12">
                  <c:v>Modern Junior</c:v>
                </c:pt>
                <c:pt idx="13">
                  <c:v>JCC primary</c:v>
                </c:pt>
                <c:pt idx="14">
                  <c:v>Venus Star</c:v>
                </c:pt>
                <c:pt idx="15">
                  <c:v>M_3 primary</c:v>
                </c:pt>
                <c:pt idx="16">
                  <c:v>Faith_inter</c:v>
                </c:pt>
                <c:pt idx="17">
                  <c:v>Standard high school</c:v>
                </c:pt>
                <c:pt idx="18">
                  <c:v>St. Pual's</c:v>
                </c:pt>
                <c:pt idx="19">
                  <c:v>St. Michael</c:v>
                </c:pt>
                <c:pt idx="20">
                  <c:v>Munuki High school</c:v>
                </c:pt>
                <c:pt idx="21">
                  <c:v>Raja High School</c:v>
                </c:pt>
                <c:pt idx="22">
                  <c:v>Sister school High </c:v>
                </c:pt>
                <c:pt idx="23">
                  <c:v>New Site High school</c:v>
                </c:pt>
              </c:strCache>
            </c:strRef>
          </c:cat>
          <c:val>
            <c:numRef>
              <c:f>Charts!$C$2:$C$25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23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16</c:v>
                </c:pt>
                <c:pt idx="10">
                  <c:v>15</c:v>
                </c:pt>
                <c:pt idx="11">
                  <c:v>14</c:v>
                </c:pt>
                <c:pt idx="12">
                  <c:v>13</c:v>
                </c:pt>
                <c:pt idx="13">
                  <c:v>12</c:v>
                </c:pt>
                <c:pt idx="14">
                  <c:v>11</c:v>
                </c:pt>
                <c:pt idx="15">
                  <c:v>10</c:v>
                </c:pt>
                <c:pt idx="16">
                  <c:v>9</c:v>
                </c:pt>
                <c:pt idx="17">
                  <c:v>8</c:v>
                </c:pt>
                <c:pt idx="18">
                  <c:v>7</c:v>
                </c:pt>
                <c:pt idx="19">
                  <c:v>6</c:v>
                </c:pt>
                <c:pt idx="20">
                  <c:v>5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A-C415-584A-B67C-F7E52BD28A21}"/>
            </c:ext>
          </c:extLst>
        </c:ser>
        <c:ser>
          <c:idx val="2"/>
          <c:order val="2"/>
          <c:tx>
            <c:strRef>
              <c:f>Charts!$D$1</c:f>
              <c:strCache>
                <c:ptCount val="1"/>
                <c:pt idx="0">
                  <c:v>No. Of Student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Charts!$A$2:$A$25</c:f>
              <c:strCache>
                <c:ptCount val="24"/>
                <c:pt idx="0">
                  <c:v>Abalone High School</c:v>
                </c:pt>
                <c:pt idx="1">
                  <c:v>Hillcrest High School</c:v>
                </c:pt>
                <c:pt idx="2">
                  <c:v>Scottsborough High School</c:v>
                </c:pt>
                <c:pt idx="3">
                  <c:v>Buttterworth High school</c:v>
                </c:pt>
                <c:pt idx="4">
                  <c:v>Denver High school</c:v>
                </c:pt>
                <c:pt idx="5">
                  <c:v>Abalones High School</c:v>
                </c:pt>
                <c:pt idx="6">
                  <c:v>Enticing High school</c:v>
                </c:pt>
                <c:pt idx="7">
                  <c:v>Fulham High School</c:v>
                </c:pt>
                <c:pt idx="8">
                  <c:v>Graham High school</c:v>
                </c:pt>
                <c:pt idx="9">
                  <c:v>Evesham High school</c:v>
                </c:pt>
                <c:pt idx="10">
                  <c:v>Jacksonville High school</c:v>
                </c:pt>
                <c:pt idx="11">
                  <c:v>Juba Day </c:v>
                </c:pt>
                <c:pt idx="12">
                  <c:v>Modern Junior</c:v>
                </c:pt>
                <c:pt idx="13">
                  <c:v>JCC primary</c:v>
                </c:pt>
                <c:pt idx="14">
                  <c:v>Venus Star</c:v>
                </c:pt>
                <c:pt idx="15">
                  <c:v>M_3 primary</c:v>
                </c:pt>
                <c:pt idx="16">
                  <c:v>Faith_inter</c:v>
                </c:pt>
                <c:pt idx="17">
                  <c:v>Standard high school</c:v>
                </c:pt>
                <c:pt idx="18">
                  <c:v>St. Pual's</c:v>
                </c:pt>
                <c:pt idx="19">
                  <c:v>St. Michael</c:v>
                </c:pt>
                <c:pt idx="20">
                  <c:v>Munuki High school</c:v>
                </c:pt>
                <c:pt idx="21">
                  <c:v>Raja High School</c:v>
                </c:pt>
                <c:pt idx="22">
                  <c:v>Sister school High </c:v>
                </c:pt>
                <c:pt idx="23">
                  <c:v>New Site High school</c:v>
                </c:pt>
              </c:strCache>
            </c:strRef>
          </c:cat>
          <c:val>
            <c:numRef>
              <c:f>Charts!$D$2:$D$25</c:f>
              <c:numCache>
                <c:formatCode>General</c:formatCode>
                <c:ptCount val="24"/>
                <c:pt idx="0">
                  <c:v>200</c:v>
                </c:pt>
                <c:pt idx="1">
                  <c:v>199</c:v>
                </c:pt>
                <c:pt idx="2">
                  <c:v>198</c:v>
                </c:pt>
                <c:pt idx="3">
                  <c:v>196</c:v>
                </c:pt>
                <c:pt idx="4">
                  <c:v>195</c:v>
                </c:pt>
                <c:pt idx="5">
                  <c:v>112</c:v>
                </c:pt>
                <c:pt idx="6">
                  <c:v>194</c:v>
                </c:pt>
                <c:pt idx="7">
                  <c:v>193</c:v>
                </c:pt>
                <c:pt idx="8">
                  <c:v>192</c:v>
                </c:pt>
                <c:pt idx="9">
                  <c:v>191</c:v>
                </c:pt>
                <c:pt idx="10">
                  <c:v>190</c:v>
                </c:pt>
                <c:pt idx="11">
                  <c:v>189</c:v>
                </c:pt>
                <c:pt idx="12">
                  <c:v>188</c:v>
                </c:pt>
                <c:pt idx="13">
                  <c:v>187</c:v>
                </c:pt>
                <c:pt idx="14">
                  <c:v>186</c:v>
                </c:pt>
                <c:pt idx="15">
                  <c:v>185</c:v>
                </c:pt>
                <c:pt idx="16">
                  <c:v>184</c:v>
                </c:pt>
                <c:pt idx="17">
                  <c:v>183</c:v>
                </c:pt>
                <c:pt idx="18">
                  <c:v>182</c:v>
                </c:pt>
                <c:pt idx="19">
                  <c:v>181</c:v>
                </c:pt>
                <c:pt idx="20">
                  <c:v>180</c:v>
                </c:pt>
                <c:pt idx="21">
                  <c:v>179</c:v>
                </c:pt>
                <c:pt idx="22">
                  <c:v>178</c:v>
                </c:pt>
                <c:pt idx="23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C-C415-584A-B67C-F7E52BD28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99152256"/>
        <c:axId val="1099563904"/>
      </c:barChart>
      <c:catAx>
        <c:axId val="10991522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563904"/>
        <c:crosses val="autoZero"/>
        <c:auto val="1"/>
        <c:lblAlgn val="ctr"/>
        <c:lblOffset val="100"/>
        <c:noMultiLvlLbl val="0"/>
      </c:catAx>
      <c:valAx>
        <c:axId val="1099563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99152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664633</xdr:colOff>
      <xdr:row>26</xdr:row>
      <xdr:rowOff>50798</xdr:rowOff>
    </xdr:from>
    <xdr:to>
      <xdr:col>5</xdr:col>
      <xdr:colOff>431800</xdr:colOff>
      <xdr:row>55</xdr:row>
      <xdr:rowOff>160865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475FEA0-94B2-1BAD-3D2D-0B5895636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E58EA0-D2A9-5949-BD8D-A04940018B77}" name="Table2" displayName="Table2" ref="A1:M25" totalsRowShown="0" headerRowDxfId="0" dataDxfId="14">
  <autoFilter ref="A1:M25" xr:uid="{F2E58EA0-D2A9-5949-BD8D-A04940018B77}"/>
  <sortState xmlns:xlrd2="http://schemas.microsoft.com/office/spreadsheetml/2017/richdata2" ref="A2:M25">
    <sortCondition descending="1" ref="C1:C25"/>
  </sortState>
  <tableColumns count="13">
    <tableColumn id="1" xr3:uid="{C54E4BEE-3D13-AE45-8160-CDE9E221EBA7}" name="Schools" dataDxfId="1"/>
    <tableColumn id="13" xr3:uid="{350B2ECC-7778-1045-B350-120E8789C23C}" name="State" dataDxfId="13"/>
    <tableColumn id="2" xr3:uid="{01B70752-4D5A-9A43-8AC7-F928682E1AEB}" name="No. Of Teachers" dataDxfId="12"/>
    <tableColumn id="3" xr3:uid="{EC783AB4-EAF6-5846-8384-9D896CF5FA21}" name="No. Of Student" dataDxfId="11"/>
    <tableColumn id="4" xr3:uid="{205032DC-A153-0942-AEEC-47847D31C3B7}" name="No. Of Classroom" dataDxfId="10"/>
    <tableColumn id="5" xr3:uid="{479F7F45-1F78-BC48-882F-73CB2C6247CD}" name="No. Of Toilets" dataDxfId="9"/>
    <tableColumn id="6" xr3:uid="{000FD461-41AA-1B4A-B07E-0B6A3B76F6A4}" name="No. of Books_x000a_" dataDxfId="8"/>
    <tableColumn id="7" xr3:uid="{F4CFDD8E-0569-1841-98D2-27BF3859652C}" name="Running water (Y/N)" dataDxfId="7"/>
    <tableColumn id="8" xr3:uid="{26A32675-C980-1C49-B47A-0461E717315F}" name="Electricity (Y/N)" dataDxfId="6"/>
    <tableColumn id="9" xr3:uid="{96EBCDE1-97B4-C64E-A9B7-93F45CFEA30A}" name="Uniform a requriement (Y/N)" dataDxfId="5"/>
    <tableColumn id="10" xr3:uid="{147A4547-DC8D-604F-9EC6-176D54ED1A0C}" name="Night watchman (Y/N)" dataDxfId="4"/>
    <tableColumn id="11" xr3:uid="{529265C7-D50F-5640-8E7D-96501FD45212}" name="Student teachers ratio" dataDxfId="3"/>
    <tableColumn id="12" xr3:uid="{80E305E2-D2A9-A644-82AF-E7C41C2F4235}" name="Student classroom ratio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"/>
  <sheetViews>
    <sheetView workbookViewId="0">
      <pane ySplit="1" topLeftCell="A33" activePane="bottomLeft" state="frozen"/>
      <selection activeCell="E1" sqref="E1"/>
      <selection pane="bottomLeft" activeCell="A24" sqref="A24"/>
    </sheetView>
  </sheetViews>
  <sheetFormatPr defaultRowHeight="15" x14ac:dyDescent="0.2"/>
  <cols>
    <col min="1" max="1" width="27.44140625" customWidth="1"/>
    <col min="2" max="2" width="12.10546875" customWidth="1"/>
    <col min="3" max="3" width="10.89453125" customWidth="1"/>
    <col min="4" max="4" width="13.046875" customWidth="1"/>
    <col min="5" max="5" width="10.625" customWidth="1"/>
    <col min="6" max="6" width="13.046875" customWidth="1"/>
    <col min="7" max="7" width="13.44921875" bestFit="1" customWidth="1"/>
    <col min="8" max="8" width="15.73828125" customWidth="1"/>
    <col min="9" max="9" width="15.33203125" customWidth="1"/>
    <col min="10" max="10" width="14.66015625" bestFit="1" customWidth="1"/>
    <col min="11" max="11" width="15.33203125" customWidth="1"/>
    <col min="12" max="12" width="16.27734375" customWidth="1"/>
  </cols>
  <sheetData>
    <row r="1" spans="1:12" s="1" customFormat="1" ht="114" x14ac:dyDescent="0.2">
      <c r="A1" s="9" t="s">
        <v>23</v>
      </c>
      <c r="B1" s="10" t="s">
        <v>24</v>
      </c>
      <c r="C1" s="10" t="s">
        <v>25</v>
      </c>
      <c r="D1" s="10" t="s">
        <v>26</v>
      </c>
      <c r="E1" s="14" t="s">
        <v>27</v>
      </c>
      <c r="F1" s="18" t="s">
        <v>29</v>
      </c>
      <c r="G1" s="13" t="s">
        <v>28</v>
      </c>
      <c r="H1" s="19" t="s">
        <v>30</v>
      </c>
      <c r="I1" s="13" t="s">
        <v>31</v>
      </c>
      <c r="J1" s="15" t="s">
        <v>32</v>
      </c>
      <c r="K1" s="27" t="s">
        <v>40</v>
      </c>
      <c r="L1" s="11" t="s">
        <v>41</v>
      </c>
    </row>
    <row r="2" spans="1:12" x14ac:dyDescent="0.2">
      <c r="A2" s="12" t="s">
        <v>0</v>
      </c>
      <c r="B2" s="2">
        <v>25</v>
      </c>
      <c r="C2" s="2">
        <v>200</v>
      </c>
      <c r="D2" s="2">
        <v>50</v>
      </c>
      <c r="E2" s="2">
        <v>30</v>
      </c>
      <c r="F2" s="17">
        <v>500</v>
      </c>
      <c r="G2" s="16" t="s">
        <v>34</v>
      </c>
      <c r="H2" s="3" t="s">
        <v>34</v>
      </c>
      <c r="I2" s="16" t="s">
        <v>33</v>
      </c>
      <c r="J2" s="3" t="s">
        <v>33</v>
      </c>
      <c r="K2" s="33">
        <f>(C2/B2)</f>
        <v>8</v>
      </c>
      <c r="L2" s="31">
        <f>(C2/D2)</f>
        <v>4</v>
      </c>
    </row>
    <row r="3" spans="1:12" x14ac:dyDescent="0.2">
      <c r="A3" s="12" t="s">
        <v>47</v>
      </c>
      <c r="B3" s="2">
        <v>22</v>
      </c>
      <c r="C3" s="2">
        <v>197</v>
      </c>
      <c r="D3" s="2">
        <v>47</v>
      </c>
      <c r="E3" s="2">
        <v>27</v>
      </c>
      <c r="F3" s="2">
        <v>497</v>
      </c>
      <c r="G3" s="3" t="s">
        <v>33</v>
      </c>
      <c r="H3" s="3" t="s">
        <v>33</v>
      </c>
      <c r="I3" s="3" t="s">
        <v>34</v>
      </c>
      <c r="J3" s="3" t="s">
        <v>34</v>
      </c>
      <c r="K3" s="34">
        <f>(C3/B3)</f>
        <v>8.954545454545455</v>
      </c>
      <c r="L3" s="32">
        <f>(C3/D3)</f>
        <v>4.1914893617021276</v>
      </c>
    </row>
    <row r="4" spans="1:12" x14ac:dyDescent="0.2">
      <c r="A4" s="12" t="s">
        <v>3</v>
      </c>
      <c r="B4" s="2">
        <v>21</v>
      </c>
      <c r="C4" s="2">
        <v>196</v>
      </c>
      <c r="D4" s="2">
        <v>46</v>
      </c>
      <c r="E4" s="2">
        <v>26</v>
      </c>
      <c r="F4" s="2">
        <v>496</v>
      </c>
      <c r="G4" s="3" t="s">
        <v>34</v>
      </c>
      <c r="H4" s="3" t="s">
        <v>34</v>
      </c>
      <c r="I4" s="3" t="s">
        <v>33</v>
      </c>
      <c r="J4" s="3" t="s">
        <v>33</v>
      </c>
      <c r="K4" s="34">
        <f>(C4/B4)</f>
        <v>9.3333333333333339</v>
      </c>
      <c r="L4" s="32">
        <f>(C4/D4)</f>
        <v>4.2608695652173916</v>
      </c>
    </row>
    <row r="5" spans="1:12" x14ac:dyDescent="0.2">
      <c r="A5" s="12" t="s">
        <v>4</v>
      </c>
      <c r="B5" s="2">
        <v>20</v>
      </c>
      <c r="C5" s="2">
        <v>195</v>
      </c>
      <c r="D5" s="2">
        <v>45</v>
      </c>
      <c r="E5" s="2">
        <v>25</v>
      </c>
      <c r="F5" s="2">
        <v>495</v>
      </c>
      <c r="G5" s="3" t="s">
        <v>33</v>
      </c>
      <c r="H5" s="3" t="s">
        <v>33</v>
      </c>
      <c r="I5" s="3" t="s">
        <v>34</v>
      </c>
      <c r="J5" s="3" t="s">
        <v>34</v>
      </c>
      <c r="K5" s="34">
        <f>(C5/B5)</f>
        <v>9.75</v>
      </c>
      <c r="L5" s="32">
        <f>(C5/D5)</f>
        <v>4.333333333333333</v>
      </c>
    </row>
    <row r="6" spans="1:12" x14ac:dyDescent="0.2">
      <c r="A6" s="12" t="s">
        <v>5</v>
      </c>
      <c r="B6" s="2">
        <v>19</v>
      </c>
      <c r="C6" s="2">
        <v>194</v>
      </c>
      <c r="D6" s="2">
        <v>44</v>
      </c>
      <c r="E6" s="2">
        <v>24</v>
      </c>
      <c r="F6" s="2">
        <v>494</v>
      </c>
      <c r="G6" s="3" t="s">
        <v>34</v>
      </c>
      <c r="H6" s="3" t="s">
        <v>34</v>
      </c>
      <c r="I6" s="3" t="s">
        <v>33</v>
      </c>
      <c r="J6" s="3" t="s">
        <v>33</v>
      </c>
      <c r="K6" s="34">
        <f>(C6/B6)</f>
        <v>10.210526315789474</v>
      </c>
      <c r="L6" s="32">
        <f>(C6/D6)</f>
        <v>4.4090909090909092</v>
      </c>
    </row>
    <row r="7" spans="1:12" x14ac:dyDescent="0.2">
      <c r="A7" s="12" t="s">
        <v>8</v>
      </c>
      <c r="B7" s="2">
        <v>16</v>
      </c>
      <c r="C7" s="2">
        <v>191</v>
      </c>
      <c r="D7" s="2">
        <v>41</v>
      </c>
      <c r="E7" s="2">
        <v>21</v>
      </c>
      <c r="F7" s="2">
        <v>491</v>
      </c>
      <c r="G7" s="3" t="s">
        <v>33</v>
      </c>
      <c r="H7" s="3" t="s">
        <v>33</v>
      </c>
      <c r="I7" s="3" t="s">
        <v>34</v>
      </c>
      <c r="J7" s="3" t="s">
        <v>34</v>
      </c>
      <c r="K7" s="34">
        <f>(C7/B7)</f>
        <v>11.9375</v>
      </c>
      <c r="L7" s="32">
        <f>(C7/D7)</f>
        <v>4.6585365853658534</v>
      </c>
    </row>
    <row r="8" spans="1:12" x14ac:dyDescent="0.2">
      <c r="A8" s="12" t="s">
        <v>49</v>
      </c>
      <c r="B8" s="2">
        <v>9</v>
      </c>
      <c r="C8" s="2">
        <v>184</v>
      </c>
      <c r="D8" s="2">
        <v>34</v>
      </c>
      <c r="E8" s="2">
        <v>14</v>
      </c>
      <c r="F8" s="2">
        <v>484</v>
      </c>
      <c r="G8" s="3" t="s">
        <v>34</v>
      </c>
      <c r="H8" s="3" t="s">
        <v>34</v>
      </c>
      <c r="I8" s="3" t="s">
        <v>33</v>
      </c>
      <c r="J8" s="3" t="s">
        <v>33</v>
      </c>
      <c r="K8" s="34">
        <f>(C8/B8)</f>
        <v>20.444444444444443</v>
      </c>
      <c r="L8" s="32">
        <f>(C8/D8)</f>
        <v>5.4117647058823533</v>
      </c>
    </row>
    <row r="9" spans="1:12" x14ac:dyDescent="0.2">
      <c r="A9" s="12" t="s">
        <v>6</v>
      </c>
      <c r="B9" s="2">
        <v>18</v>
      </c>
      <c r="C9" s="2">
        <v>193</v>
      </c>
      <c r="D9" s="2">
        <v>43</v>
      </c>
      <c r="E9" s="2">
        <v>23</v>
      </c>
      <c r="F9" s="2">
        <v>493</v>
      </c>
      <c r="G9" s="3" t="s">
        <v>33</v>
      </c>
      <c r="H9" s="3" t="s">
        <v>33</v>
      </c>
      <c r="I9" s="3" t="s">
        <v>34</v>
      </c>
      <c r="J9" s="3" t="s">
        <v>34</v>
      </c>
      <c r="K9" s="34">
        <f>(C9/B9)</f>
        <v>10.722222222222221</v>
      </c>
      <c r="L9" s="32">
        <f>(C9/D9)</f>
        <v>4.4883720930232558</v>
      </c>
    </row>
    <row r="10" spans="1:12" x14ac:dyDescent="0.2">
      <c r="A10" s="12" t="s">
        <v>7</v>
      </c>
      <c r="B10" s="2">
        <v>17</v>
      </c>
      <c r="C10" s="2">
        <v>192</v>
      </c>
      <c r="D10" s="2">
        <v>42</v>
      </c>
      <c r="E10" s="2">
        <v>22</v>
      </c>
      <c r="F10" s="2">
        <v>492</v>
      </c>
      <c r="G10" s="3" t="s">
        <v>34</v>
      </c>
      <c r="H10" s="3" t="s">
        <v>34</v>
      </c>
      <c r="I10" s="3" t="s">
        <v>33</v>
      </c>
      <c r="J10" s="3" t="s">
        <v>33</v>
      </c>
      <c r="K10" s="34">
        <f>(C10/B10)</f>
        <v>11.294117647058824</v>
      </c>
      <c r="L10" s="32">
        <f>(C10/D10)</f>
        <v>4.5714285714285712</v>
      </c>
    </row>
    <row r="11" spans="1:12" x14ac:dyDescent="0.2">
      <c r="A11" s="12" t="s">
        <v>1</v>
      </c>
      <c r="B11" s="2">
        <v>24</v>
      </c>
      <c r="C11" s="2">
        <v>199</v>
      </c>
      <c r="D11" s="2">
        <v>49</v>
      </c>
      <c r="E11" s="2">
        <v>29</v>
      </c>
      <c r="F11" s="2">
        <v>499</v>
      </c>
      <c r="G11" s="3" t="s">
        <v>33</v>
      </c>
      <c r="H11" s="3" t="s">
        <v>33</v>
      </c>
      <c r="I11" s="3" t="s">
        <v>34</v>
      </c>
      <c r="J11" s="3" t="s">
        <v>34</v>
      </c>
      <c r="K11" s="34">
        <f>(C11/B11)</f>
        <v>8.2916666666666661</v>
      </c>
      <c r="L11" s="32">
        <f>(C11/D11)</f>
        <v>4.0612244897959187</v>
      </c>
    </row>
    <row r="12" spans="1:12" x14ac:dyDescent="0.2">
      <c r="A12" s="12" t="s">
        <v>9</v>
      </c>
      <c r="B12" s="2">
        <v>15</v>
      </c>
      <c r="C12" s="2">
        <v>190</v>
      </c>
      <c r="D12" s="2">
        <v>40</v>
      </c>
      <c r="E12" s="2">
        <v>20</v>
      </c>
      <c r="F12" s="2">
        <v>490</v>
      </c>
      <c r="G12" s="3" t="s">
        <v>34</v>
      </c>
      <c r="H12" s="3" t="s">
        <v>34</v>
      </c>
      <c r="I12" s="3" t="s">
        <v>33</v>
      </c>
      <c r="J12" s="3" t="s">
        <v>33</v>
      </c>
      <c r="K12" s="34">
        <f>(C12/B12)</f>
        <v>12.666666666666666</v>
      </c>
      <c r="L12" s="32">
        <f>(C12/D12)</f>
        <v>4.75</v>
      </c>
    </row>
    <row r="13" spans="1:12" x14ac:dyDescent="0.2">
      <c r="A13" s="12" t="s">
        <v>12</v>
      </c>
      <c r="B13" s="2">
        <v>12</v>
      </c>
      <c r="C13" s="2">
        <v>187</v>
      </c>
      <c r="D13" s="2">
        <v>37</v>
      </c>
      <c r="E13" s="2">
        <v>17</v>
      </c>
      <c r="F13" s="2">
        <v>487</v>
      </c>
      <c r="G13" s="3" t="s">
        <v>33</v>
      </c>
      <c r="H13" s="3" t="s">
        <v>33</v>
      </c>
      <c r="I13" s="3" t="s">
        <v>34</v>
      </c>
      <c r="J13" s="3" t="s">
        <v>34</v>
      </c>
      <c r="K13" s="34">
        <f>(C13/B13)</f>
        <v>15.583333333333334</v>
      </c>
      <c r="L13" s="32">
        <f>(C13/D13)</f>
        <v>5.0540540540540544</v>
      </c>
    </row>
    <row r="14" spans="1:12" x14ac:dyDescent="0.2">
      <c r="A14" s="12" t="s">
        <v>10</v>
      </c>
      <c r="B14" s="2">
        <v>14</v>
      </c>
      <c r="C14" s="2">
        <v>189</v>
      </c>
      <c r="D14" s="2">
        <v>39</v>
      </c>
      <c r="E14" s="2">
        <v>19</v>
      </c>
      <c r="F14" s="2">
        <v>489</v>
      </c>
      <c r="G14" s="3" t="s">
        <v>33</v>
      </c>
      <c r="H14" s="3" t="s">
        <v>33</v>
      </c>
      <c r="I14" s="3" t="s">
        <v>34</v>
      </c>
      <c r="J14" s="3" t="s">
        <v>34</v>
      </c>
      <c r="K14" s="35">
        <f>(C14/B14)</f>
        <v>13.5</v>
      </c>
      <c r="L14" s="32">
        <f>(C14/D14)</f>
        <v>4.8461538461538458</v>
      </c>
    </row>
    <row r="15" spans="1:12" x14ac:dyDescent="0.2">
      <c r="A15" s="12" t="s">
        <v>50</v>
      </c>
      <c r="B15" s="2">
        <v>10</v>
      </c>
      <c r="C15" s="2">
        <v>185</v>
      </c>
      <c r="D15" s="2">
        <v>35</v>
      </c>
      <c r="E15" s="2">
        <v>15</v>
      </c>
      <c r="F15" s="2">
        <v>485</v>
      </c>
      <c r="G15" s="3" t="s">
        <v>33</v>
      </c>
      <c r="H15" s="3" t="s">
        <v>33</v>
      </c>
      <c r="I15" s="3" t="s">
        <v>34</v>
      </c>
      <c r="J15" s="3" t="s">
        <v>34</v>
      </c>
      <c r="K15" s="34">
        <f>(C15/B15)</f>
        <v>18.5</v>
      </c>
      <c r="L15" s="32">
        <f>(C15/D15)</f>
        <v>5.2857142857142856</v>
      </c>
    </row>
    <row r="16" spans="1:12" x14ac:dyDescent="0.2">
      <c r="A16" s="12" t="s">
        <v>11</v>
      </c>
      <c r="B16" s="2">
        <v>13</v>
      </c>
      <c r="C16" s="2">
        <v>188</v>
      </c>
      <c r="D16" s="2">
        <v>38</v>
      </c>
      <c r="E16" s="2">
        <v>18</v>
      </c>
      <c r="F16" s="2">
        <v>488</v>
      </c>
      <c r="G16" s="3" t="s">
        <v>34</v>
      </c>
      <c r="H16" s="3" t="s">
        <v>34</v>
      </c>
      <c r="I16" s="3" t="s">
        <v>33</v>
      </c>
      <c r="J16" s="3" t="s">
        <v>33</v>
      </c>
      <c r="K16" s="34">
        <f>(C16/B16)</f>
        <v>14.461538461538462</v>
      </c>
      <c r="L16" s="32">
        <f>(C16/D16)</f>
        <v>4.9473684210526319</v>
      </c>
    </row>
    <row r="17" spans="1:12" x14ac:dyDescent="0.2">
      <c r="A17" s="12" t="s">
        <v>19</v>
      </c>
      <c r="B17" s="2">
        <v>5</v>
      </c>
      <c r="C17" s="2">
        <v>180</v>
      </c>
      <c r="D17" s="2">
        <v>30</v>
      </c>
      <c r="E17" s="2">
        <v>10</v>
      </c>
      <c r="F17" s="2">
        <v>480</v>
      </c>
      <c r="G17" s="3" t="s">
        <v>34</v>
      </c>
      <c r="H17" s="3" t="s">
        <v>34</v>
      </c>
      <c r="I17" s="3" t="s">
        <v>34</v>
      </c>
      <c r="J17" s="3" t="s">
        <v>33</v>
      </c>
      <c r="K17" s="34">
        <f>(C17/B17)</f>
        <v>36</v>
      </c>
      <c r="L17" s="32">
        <f>(C17/D17)</f>
        <v>6</v>
      </c>
    </row>
    <row r="18" spans="1:12" x14ac:dyDescent="0.2">
      <c r="A18" s="12" t="s">
        <v>22</v>
      </c>
      <c r="B18" s="2">
        <v>2</v>
      </c>
      <c r="C18" s="2">
        <v>177</v>
      </c>
      <c r="D18" s="2">
        <v>27</v>
      </c>
      <c r="E18" s="2">
        <v>7</v>
      </c>
      <c r="F18" s="2">
        <v>477</v>
      </c>
      <c r="G18" s="3" t="s">
        <v>33</v>
      </c>
      <c r="H18" s="3" t="s">
        <v>33</v>
      </c>
      <c r="I18" s="3" t="s">
        <v>34</v>
      </c>
      <c r="J18" s="3" t="s">
        <v>34</v>
      </c>
      <c r="K18" s="34">
        <f>(C18/B18)</f>
        <v>88.5</v>
      </c>
      <c r="L18" s="32">
        <f>(C18/D18)</f>
        <v>6.5555555555555554</v>
      </c>
    </row>
    <row r="19" spans="1:12" x14ac:dyDescent="0.2">
      <c r="A19" s="12" t="s">
        <v>20</v>
      </c>
      <c r="B19" s="2">
        <v>4</v>
      </c>
      <c r="C19" s="2">
        <v>179</v>
      </c>
      <c r="D19" s="2">
        <v>29</v>
      </c>
      <c r="E19" s="2">
        <v>9</v>
      </c>
      <c r="F19" s="2">
        <v>479</v>
      </c>
      <c r="G19" s="3" t="s">
        <v>33</v>
      </c>
      <c r="H19" s="3" t="s">
        <v>33</v>
      </c>
      <c r="I19" s="3" t="s">
        <v>34</v>
      </c>
      <c r="J19" s="3" t="s">
        <v>34</v>
      </c>
      <c r="K19" s="34">
        <f>(C19/B19)</f>
        <v>44.75</v>
      </c>
      <c r="L19" s="32">
        <f>(C19/D19)</f>
        <v>6.1724137931034484</v>
      </c>
    </row>
    <row r="20" spans="1:12" x14ac:dyDescent="0.2">
      <c r="A20" s="12" t="s">
        <v>2</v>
      </c>
      <c r="B20" s="2">
        <v>23</v>
      </c>
      <c r="C20" s="2">
        <v>198</v>
      </c>
      <c r="D20" s="2">
        <v>48</v>
      </c>
      <c r="E20" s="2">
        <v>28</v>
      </c>
      <c r="F20" s="2">
        <v>498</v>
      </c>
      <c r="G20" s="3" t="s">
        <v>34</v>
      </c>
      <c r="H20" s="3" t="s">
        <v>34</v>
      </c>
      <c r="I20" s="3" t="s">
        <v>33</v>
      </c>
      <c r="J20" s="3" t="s">
        <v>33</v>
      </c>
      <c r="K20" s="34">
        <f>(C20/B20)</f>
        <v>8.6086956521739122</v>
      </c>
      <c r="L20" s="32">
        <f>(C20/D20)</f>
        <v>4.125</v>
      </c>
    </row>
    <row r="21" spans="1:12" x14ac:dyDescent="0.2">
      <c r="A21" s="12" t="s">
        <v>21</v>
      </c>
      <c r="B21" s="2">
        <v>3</v>
      </c>
      <c r="C21" s="2">
        <v>178</v>
      </c>
      <c r="D21" s="2">
        <v>28</v>
      </c>
      <c r="E21" s="2">
        <v>8</v>
      </c>
      <c r="F21" s="2"/>
      <c r="G21" s="3" t="s">
        <v>34</v>
      </c>
      <c r="H21" s="3" t="s">
        <v>34</v>
      </c>
      <c r="I21" s="3" t="s">
        <v>34</v>
      </c>
      <c r="J21" s="3" t="s">
        <v>33</v>
      </c>
      <c r="K21" s="34">
        <f>(C21/B21)</f>
        <v>59.333333333333336</v>
      </c>
      <c r="L21" s="32">
        <f>(C21/D21)</f>
        <v>6.3571428571428568</v>
      </c>
    </row>
    <row r="22" spans="1:12" x14ac:dyDescent="0.2">
      <c r="A22" s="12" t="s">
        <v>18</v>
      </c>
      <c r="B22" s="2">
        <v>6</v>
      </c>
      <c r="C22" s="2">
        <v>181</v>
      </c>
      <c r="D22" s="2">
        <v>31</v>
      </c>
      <c r="E22" s="2">
        <v>11</v>
      </c>
      <c r="F22" s="2">
        <v>481</v>
      </c>
      <c r="G22" s="3" t="s">
        <v>33</v>
      </c>
      <c r="H22" s="3" t="s">
        <v>33</v>
      </c>
      <c r="I22" s="3" t="s">
        <v>34</v>
      </c>
      <c r="J22" s="3" t="s">
        <v>34</v>
      </c>
      <c r="K22" s="34">
        <f>(C22/B22)</f>
        <v>30.166666666666668</v>
      </c>
      <c r="L22" s="32">
        <f>(C22/D22)</f>
        <v>5.838709677419355</v>
      </c>
    </row>
    <row r="23" spans="1:12" x14ac:dyDescent="0.2">
      <c r="A23" s="12" t="s">
        <v>17</v>
      </c>
      <c r="B23" s="2">
        <v>7</v>
      </c>
      <c r="C23" s="2">
        <v>182</v>
      </c>
      <c r="D23" s="2">
        <v>32</v>
      </c>
      <c r="E23" s="2">
        <v>12</v>
      </c>
      <c r="F23" s="2">
        <v>482</v>
      </c>
      <c r="G23" s="3" t="s">
        <v>34</v>
      </c>
      <c r="H23" s="3" t="s">
        <v>34</v>
      </c>
      <c r="I23" s="3" t="s">
        <v>33</v>
      </c>
      <c r="J23" s="3" t="s">
        <v>33</v>
      </c>
      <c r="K23" s="34">
        <f>(C23/B23)</f>
        <v>26</v>
      </c>
      <c r="L23" s="32">
        <f>(C23/D23)</f>
        <v>5.6875</v>
      </c>
    </row>
    <row r="24" spans="1:12" x14ac:dyDescent="0.2">
      <c r="A24" s="12" t="s">
        <v>16</v>
      </c>
      <c r="B24" s="2">
        <v>8</v>
      </c>
      <c r="C24" s="2">
        <v>183</v>
      </c>
      <c r="D24" s="2">
        <v>33</v>
      </c>
      <c r="E24" s="2"/>
      <c r="F24" s="2">
        <v>483</v>
      </c>
      <c r="G24" s="3" t="s">
        <v>34</v>
      </c>
      <c r="H24" s="3" t="s">
        <v>33</v>
      </c>
      <c r="I24" s="3" t="s">
        <v>34</v>
      </c>
      <c r="J24" s="3" t="s">
        <v>34</v>
      </c>
      <c r="K24" s="34">
        <f>(C24/B24)</f>
        <v>22.875</v>
      </c>
      <c r="L24" s="32">
        <f>(C24/D24)</f>
        <v>5.5454545454545459</v>
      </c>
    </row>
    <row r="25" spans="1:12" x14ac:dyDescent="0.2">
      <c r="A25" s="12" t="s">
        <v>13</v>
      </c>
      <c r="B25" s="2">
        <v>11</v>
      </c>
      <c r="C25" s="2">
        <v>186</v>
      </c>
      <c r="D25" s="2">
        <v>36</v>
      </c>
      <c r="E25" s="2">
        <v>16</v>
      </c>
      <c r="F25" s="2">
        <v>486</v>
      </c>
      <c r="G25" s="3" t="s">
        <v>34</v>
      </c>
      <c r="H25" s="3" t="s">
        <v>34</v>
      </c>
      <c r="I25" s="3" t="s">
        <v>33</v>
      </c>
      <c r="J25" s="43" t="s">
        <v>33</v>
      </c>
      <c r="K25" s="38">
        <f>(C25/B25)</f>
        <v>16.90909090909091</v>
      </c>
      <c r="L25" s="39">
        <f>(C25/D25)</f>
        <v>5.166666666666667</v>
      </c>
    </row>
    <row r="26" spans="1:12" x14ac:dyDescent="0.2">
      <c r="A26" s="20" t="s">
        <v>35</v>
      </c>
      <c r="B26" s="4">
        <f>SUM(B2:B25)</f>
        <v>324</v>
      </c>
      <c r="C26" s="4">
        <f>SUM(C2:C5)</f>
        <v>788</v>
      </c>
      <c r="D26" s="4">
        <f>SUM(D2:D25)</f>
        <v>924</v>
      </c>
      <c r="E26" s="4">
        <f>SUM(E2:E25)</f>
        <v>431</v>
      </c>
      <c r="F26" s="4">
        <f>SUM(F2:F25)</f>
        <v>11246</v>
      </c>
      <c r="G26" s="4"/>
      <c r="H26" s="4"/>
      <c r="I26" s="6"/>
      <c r="J26" s="40"/>
      <c r="K26" s="42"/>
      <c r="L26" s="37"/>
    </row>
    <row r="27" spans="1:12" x14ac:dyDescent="0.2">
      <c r="A27" s="21" t="s">
        <v>36</v>
      </c>
      <c r="B27" s="5">
        <f>AVERAGE(B2:B25)</f>
        <v>13.5</v>
      </c>
      <c r="C27" s="5">
        <f>AVERAGE(C2:C25)</f>
        <v>188.5</v>
      </c>
      <c r="D27" s="5">
        <f>AVERAGE(D2:D25)</f>
        <v>38.5</v>
      </c>
      <c r="E27" s="28">
        <f>AVERAGE(E2:E25)</f>
        <v>18.739130434782609</v>
      </c>
      <c r="F27" s="28">
        <f>AVERAGE(F2:F25)</f>
        <v>488.95652173913044</v>
      </c>
      <c r="G27" s="5"/>
      <c r="H27" s="5"/>
      <c r="I27" s="7"/>
      <c r="J27" s="36"/>
      <c r="K27" s="29"/>
      <c r="L27" s="29"/>
    </row>
    <row r="28" spans="1:12" x14ac:dyDescent="0.2">
      <c r="A28" s="22" t="s">
        <v>37</v>
      </c>
      <c r="B28" s="2">
        <f>MAX(B2:B25)</f>
        <v>25</v>
      </c>
      <c r="C28" s="2">
        <f>MAX(C2:C25)</f>
        <v>200</v>
      </c>
      <c r="D28" s="2">
        <f>MAX(D2:D25)</f>
        <v>50</v>
      </c>
      <c r="E28" s="2">
        <f>MAX(E2:E25)</f>
        <v>30</v>
      </c>
      <c r="F28" s="2">
        <f>MAX(F2:F25)</f>
        <v>500</v>
      </c>
      <c r="G28" s="2"/>
      <c r="H28" s="2"/>
      <c r="I28" s="8"/>
      <c r="J28" s="23"/>
      <c r="K28" s="29"/>
      <c r="L28" s="29"/>
    </row>
    <row r="29" spans="1:12" x14ac:dyDescent="0.2">
      <c r="A29" s="22" t="s">
        <v>38</v>
      </c>
      <c r="B29" s="2">
        <f>MIN(B2:B25)</f>
        <v>2</v>
      </c>
      <c r="C29" s="2">
        <f>MIN(C2:C25)</f>
        <v>177</v>
      </c>
      <c r="D29" s="2">
        <f>MIN(D2:D25)</f>
        <v>27</v>
      </c>
      <c r="E29" s="2">
        <f>MIN(E2:E25)</f>
        <v>7</v>
      </c>
      <c r="F29" s="2">
        <f>MIN(F2:F25)</f>
        <v>477</v>
      </c>
      <c r="G29" s="2"/>
      <c r="H29" s="2"/>
      <c r="I29" s="8"/>
      <c r="J29" s="23"/>
      <c r="K29" s="29"/>
      <c r="L29" s="29"/>
    </row>
    <row r="30" spans="1:12" x14ac:dyDescent="0.2">
      <c r="A30" s="26" t="s">
        <v>39</v>
      </c>
      <c r="B30" s="2">
        <f>COUNT(B2:B25)</f>
        <v>24</v>
      </c>
      <c r="C30" s="2">
        <f>COUNT(C2:C25)</f>
        <v>24</v>
      </c>
      <c r="D30" s="2">
        <f>COUNT(D2:D25)</f>
        <v>24</v>
      </c>
      <c r="E30" s="2">
        <f>COUNT(E2:E25)</f>
        <v>23</v>
      </c>
      <c r="F30" s="2">
        <f>COUNT(F2:F25)</f>
        <v>23</v>
      </c>
      <c r="G30" s="24">
        <f>(G31+G32)</f>
        <v>24</v>
      </c>
      <c r="H30" s="24">
        <f>(H31+H32)</f>
        <v>24</v>
      </c>
      <c r="I30" s="30">
        <f>(I31+I32)</f>
        <v>24</v>
      </c>
      <c r="J30" s="23">
        <f>(J31+J32)</f>
        <v>24</v>
      </c>
      <c r="K30" s="29"/>
      <c r="L30" s="29"/>
    </row>
    <row r="31" spans="1:12" x14ac:dyDescent="0.2">
      <c r="A31" s="25" t="s">
        <v>42</v>
      </c>
      <c r="F31" s="29"/>
      <c r="G31" s="23">
        <f>COUNTIF(G2:G25,"Y")</f>
        <v>13</v>
      </c>
      <c r="H31" s="23">
        <f>COUNTIF(H2:H25,"Y")</f>
        <v>12</v>
      </c>
      <c r="I31" s="41">
        <f>COUNTIF(I2:I25,"Y")</f>
        <v>14</v>
      </c>
      <c r="J31" s="23">
        <f>COUNTIF(J2:J25,"Y")</f>
        <v>12</v>
      </c>
    </row>
    <row r="32" spans="1:12" x14ac:dyDescent="0.2">
      <c r="A32" s="25" t="s">
        <v>43</v>
      </c>
      <c r="B32" s="29"/>
      <c r="C32" s="29"/>
      <c r="D32" s="29"/>
      <c r="E32" s="29"/>
      <c r="F32" s="29"/>
      <c r="G32" s="45">
        <f>COUNTIF(G2:G25,"N")</f>
        <v>11</v>
      </c>
      <c r="H32" s="45">
        <f>COUNTIF(H2:H25,"N")</f>
        <v>12</v>
      </c>
      <c r="I32" s="46">
        <f>COUNTIF(I2:I25,"N")</f>
        <v>10</v>
      </c>
      <c r="J32" s="45">
        <f>COUNTIF(J2:J25,"N")</f>
        <v>12</v>
      </c>
      <c r="K32" s="29"/>
      <c r="L32" s="29"/>
    </row>
    <row r="33" spans="1:10" x14ac:dyDescent="0.2">
      <c r="A33" s="48" t="s">
        <v>44</v>
      </c>
      <c r="B33" s="29"/>
      <c r="C33" s="29"/>
      <c r="D33" s="29"/>
      <c r="E33" s="29"/>
      <c r="F33" s="25" t="s">
        <v>46</v>
      </c>
      <c r="G33" s="44">
        <f>(G31/G30)*100</f>
        <v>54.166666666666664</v>
      </c>
      <c r="H33" s="23">
        <f>(H31/H30)*100</f>
        <v>50</v>
      </c>
      <c r="I33" s="47">
        <f>(I31/I30)*100</f>
        <v>58.333333333333336</v>
      </c>
      <c r="J33" s="23">
        <f>(J31/J30)*100</f>
        <v>50</v>
      </c>
    </row>
    <row r="35" spans="1:10" x14ac:dyDescent="0.2">
      <c r="A35" t="s">
        <v>45</v>
      </c>
    </row>
  </sheetData>
  <sortState xmlns:xlrd2="http://schemas.microsoft.com/office/spreadsheetml/2017/richdata2" ref="A3:L25">
    <sortCondition ref="A3:A2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66A92-34D1-4246-9245-AB7F0FD895B0}">
  <dimension ref="A1:M25"/>
  <sheetViews>
    <sheetView tabSelected="1" zoomScaleNormal="150" zoomScaleSheetLayoutView="100" workbookViewId="0">
      <selection activeCell="I7" sqref="I7:I8"/>
    </sheetView>
  </sheetViews>
  <sheetFormatPr defaultRowHeight="15" x14ac:dyDescent="0.2"/>
  <cols>
    <col min="1" max="1" width="25.01953125" bestFit="1" customWidth="1"/>
    <col min="2" max="2" width="25.01953125" hidden="1" customWidth="1"/>
    <col min="3" max="3" width="14.125" bestFit="1" customWidth="1"/>
    <col min="4" max="4" width="13.31640625" bestFit="1" customWidth="1"/>
    <col min="5" max="5" width="15.19921875" bestFit="1" customWidth="1"/>
    <col min="6" max="6" width="12.77734375" bestFit="1" customWidth="1"/>
    <col min="7" max="7" width="13.85546875" bestFit="1" customWidth="1"/>
    <col min="8" max="8" width="16.54296875" bestFit="1" customWidth="1"/>
    <col min="9" max="9" width="14.125" bestFit="1" customWidth="1"/>
    <col min="10" max="10" width="21.5234375" bestFit="1" customWidth="1"/>
    <col min="11" max="11" width="17.62109375" bestFit="1" customWidth="1"/>
    <col min="12" max="12" width="17.890625" bestFit="1" customWidth="1"/>
    <col min="13" max="13" width="18.96484375" bestFit="1" customWidth="1"/>
  </cols>
  <sheetData>
    <row r="1" spans="1:13" s="59" customFormat="1" ht="119.25" x14ac:dyDescent="0.2">
      <c r="A1" s="50" t="s">
        <v>23</v>
      </c>
      <c r="B1" s="50" t="s">
        <v>48</v>
      </c>
      <c r="C1" s="51" t="s">
        <v>24</v>
      </c>
      <c r="D1" s="51" t="s">
        <v>25</v>
      </c>
      <c r="E1" s="51" t="s">
        <v>26</v>
      </c>
      <c r="F1" s="52" t="s">
        <v>27</v>
      </c>
      <c r="G1" s="53" t="s">
        <v>29</v>
      </c>
      <c r="H1" s="54" t="s">
        <v>28</v>
      </c>
      <c r="I1" s="55" t="s">
        <v>30</v>
      </c>
      <c r="J1" s="54" t="s">
        <v>31</v>
      </c>
      <c r="K1" s="56" t="s">
        <v>32</v>
      </c>
      <c r="L1" s="57" t="s">
        <v>40</v>
      </c>
      <c r="M1" s="58" t="s">
        <v>41</v>
      </c>
    </row>
    <row r="2" spans="1:13" x14ac:dyDescent="0.2">
      <c r="A2" s="49" t="s">
        <v>0</v>
      </c>
      <c r="B2" s="12"/>
      <c r="C2" s="2">
        <v>25</v>
      </c>
      <c r="D2" s="2">
        <v>200</v>
      </c>
      <c r="E2" s="2">
        <v>50</v>
      </c>
      <c r="F2" s="2">
        <v>30</v>
      </c>
      <c r="G2" s="17">
        <v>500</v>
      </c>
      <c r="H2" s="16" t="s">
        <v>34</v>
      </c>
      <c r="I2" s="3" t="s">
        <v>34</v>
      </c>
      <c r="J2" s="16" t="s">
        <v>33</v>
      </c>
      <c r="K2" s="3" t="s">
        <v>33</v>
      </c>
      <c r="L2" s="33">
        <f>(D2/C2)</f>
        <v>8</v>
      </c>
      <c r="M2" s="31">
        <f>(D2/E2)</f>
        <v>4</v>
      </c>
    </row>
    <row r="3" spans="1:13" x14ac:dyDescent="0.2">
      <c r="A3" s="49" t="s">
        <v>1</v>
      </c>
      <c r="B3" s="12"/>
      <c r="C3" s="2">
        <v>24</v>
      </c>
      <c r="D3" s="2">
        <v>199</v>
      </c>
      <c r="E3" s="2">
        <v>49</v>
      </c>
      <c r="F3" s="2">
        <v>29</v>
      </c>
      <c r="G3" s="2">
        <v>499</v>
      </c>
      <c r="H3" s="3" t="s">
        <v>33</v>
      </c>
      <c r="I3" s="3" t="s">
        <v>33</v>
      </c>
      <c r="J3" s="3" t="s">
        <v>34</v>
      </c>
      <c r="K3" s="3" t="s">
        <v>34</v>
      </c>
      <c r="L3" s="34">
        <f>(D3/C3)</f>
        <v>8.2916666666666661</v>
      </c>
      <c r="M3" s="32">
        <f>(D3/E3)</f>
        <v>4.0612244897959187</v>
      </c>
    </row>
    <row r="4" spans="1:13" x14ac:dyDescent="0.2">
      <c r="A4" s="49" t="s">
        <v>2</v>
      </c>
      <c r="B4" s="12"/>
      <c r="C4" s="2">
        <v>23</v>
      </c>
      <c r="D4" s="2">
        <v>198</v>
      </c>
      <c r="E4" s="2">
        <v>48</v>
      </c>
      <c r="F4" s="2">
        <v>28</v>
      </c>
      <c r="G4" s="2">
        <v>498</v>
      </c>
      <c r="H4" s="3" t="s">
        <v>34</v>
      </c>
      <c r="I4" s="3" t="s">
        <v>34</v>
      </c>
      <c r="J4" s="3" t="s">
        <v>33</v>
      </c>
      <c r="K4" s="3" t="s">
        <v>33</v>
      </c>
      <c r="L4" s="34">
        <f>(D4/C4)</f>
        <v>8.6086956521739122</v>
      </c>
      <c r="M4" s="32">
        <f>(D4/E4)</f>
        <v>4.125</v>
      </c>
    </row>
    <row r="5" spans="1:13" x14ac:dyDescent="0.2">
      <c r="A5" s="49" t="s">
        <v>3</v>
      </c>
      <c r="B5" s="12"/>
      <c r="C5" s="2">
        <v>21</v>
      </c>
      <c r="D5" s="2">
        <v>196</v>
      </c>
      <c r="E5" s="2">
        <v>46</v>
      </c>
      <c r="F5" s="2">
        <v>26</v>
      </c>
      <c r="G5" s="2">
        <v>496</v>
      </c>
      <c r="H5" s="3" t="s">
        <v>34</v>
      </c>
      <c r="I5" s="3" t="s">
        <v>34</v>
      </c>
      <c r="J5" s="3" t="s">
        <v>33</v>
      </c>
      <c r="K5" s="3" t="s">
        <v>33</v>
      </c>
      <c r="L5" s="34">
        <f>(D5/C5)</f>
        <v>9.3333333333333339</v>
      </c>
      <c r="M5" s="32">
        <f>(D5/E5)</f>
        <v>4.2608695652173916</v>
      </c>
    </row>
    <row r="6" spans="1:13" x14ac:dyDescent="0.2">
      <c r="A6" s="49" t="s">
        <v>4</v>
      </c>
      <c r="B6" s="12"/>
      <c r="C6" s="2">
        <v>20</v>
      </c>
      <c r="D6" s="2">
        <v>195</v>
      </c>
      <c r="E6" s="2">
        <v>45</v>
      </c>
      <c r="F6" s="2">
        <v>25</v>
      </c>
      <c r="G6" s="2">
        <v>495</v>
      </c>
      <c r="H6" s="3" t="s">
        <v>33</v>
      </c>
      <c r="I6" s="3" t="s">
        <v>33</v>
      </c>
      <c r="J6" s="3" t="s">
        <v>34</v>
      </c>
      <c r="K6" s="3" t="s">
        <v>34</v>
      </c>
      <c r="L6" s="34">
        <f>(D6/C6)</f>
        <v>9.75</v>
      </c>
      <c r="M6" s="32">
        <f>(D6/E6)</f>
        <v>4.333333333333333</v>
      </c>
    </row>
    <row r="7" spans="1:13" x14ac:dyDescent="0.2">
      <c r="A7" s="49" t="s">
        <v>47</v>
      </c>
      <c r="B7" s="12"/>
      <c r="C7" s="2">
        <v>19</v>
      </c>
      <c r="D7" s="2">
        <v>112</v>
      </c>
      <c r="E7" s="2">
        <v>19</v>
      </c>
      <c r="F7" s="2">
        <v>19</v>
      </c>
      <c r="G7" s="2">
        <v>19</v>
      </c>
      <c r="H7" s="3" t="s">
        <v>33</v>
      </c>
      <c r="I7" s="3" t="s">
        <v>33</v>
      </c>
      <c r="J7" s="3" t="s">
        <v>33</v>
      </c>
      <c r="K7" s="3" t="s">
        <v>33</v>
      </c>
      <c r="L7" s="34">
        <f>(D7/C7)</f>
        <v>5.8947368421052628</v>
      </c>
      <c r="M7" s="32">
        <f>(D7/E7)</f>
        <v>5.8947368421052628</v>
      </c>
    </row>
    <row r="8" spans="1:13" x14ac:dyDescent="0.2">
      <c r="A8" s="49" t="s">
        <v>5</v>
      </c>
      <c r="B8" s="12"/>
      <c r="C8" s="2">
        <v>19</v>
      </c>
      <c r="D8" s="2">
        <v>194</v>
      </c>
      <c r="E8" s="2">
        <v>44</v>
      </c>
      <c r="F8" s="2">
        <v>24</v>
      </c>
      <c r="G8" s="2">
        <v>494</v>
      </c>
      <c r="H8" s="3" t="s">
        <v>34</v>
      </c>
      <c r="I8" s="3" t="s">
        <v>34</v>
      </c>
      <c r="J8" s="3" t="s">
        <v>33</v>
      </c>
      <c r="K8" s="3" t="s">
        <v>33</v>
      </c>
      <c r="L8" s="34">
        <f>(D8/C8)</f>
        <v>10.210526315789474</v>
      </c>
      <c r="M8" s="32">
        <f>(D8/E8)</f>
        <v>4.4090909090909092</v>
      </c>
    </row>
    <row r="9" spans="1:13" x14ac:dyDescent="0.2">
      <c r="A9" s="49" t="s">
        <v>6</v>
      </c>
      <c r="B9" s="12"/>
      <c r="C9" s="2">
        <v>18</v>
      </c>
      <c r="D9" s="2">
        <v>193</v>
      </c>
      <c r="E9" s="2">
        <v>43</v>
      </c>
      <c r="F9" s="2">
        <v>23</v>
      </c>
      <c r="G9" s="2">
        <v>493</v>
      </c>
      <c r="H9" s="3" t="s">
        <v>33</v>
      </c>
      <c r="I9" s="3" t="s">
        <v>33</v>
      </c>
      <c r="J9" s="3" t="s">
        <v>34</v>
      </c>
      <c r="K9" s="3" t="s">
        <v>34</v>
      </c>
      <c r="L9" s="34">
        <f>(D9/C9)</f>
        <v>10.722222222222221</v>
      </c>
      <c r="M9" s="32">
        <f>(D9/E9)</f>
        <v>4.4883720930232558</v>
      </c>
    </row>
    <row r="10" spans="1:13" x14ac:dyDescent="0.2">
      <c r="A10" s="49" t="s">
        <v>7</v>
      </c>
      <c r="B10" s="12"/>
      <c r="C10" s="2">
        <v>17</v>
      </c>
      <c r="D10" s="2">
        <v>192</v>
      </c>
      <c r="E10" s="2">
        <v>42</v>
      </c>
      <c r="F10" s="2">
        <v>22</v>
      </c>
      <c r="G10" s="2">
        <v>492</v>
      </c>
      <c r="H10" s="3" t="s">
        <v>34</v>
      </c>
      <c r="I10" s="3" t="s">
        <v>34</v>
      </c>
      <c r="J10" s="3" t="s">
        <v>33</v>
      </c>
      <c r="K10" s="3" t="s">
        <v>33</v>
      </c>
      <c r="L10" s="34">
        <f>(D10/C10)</f>
        <v>11.294117647058824</v>
      </c>
      <c r="M10" s="32">
        <f>(D10/E10)</f>
        <v>4.5714285714285712</v>
      </c>
    </row>
    <row r="11" spans="1:13" x14ac:dyDescent="0.2">
      <c r="A11" s="49" t="s">
        <v>8</v>
      </c>
      <c r="B11" s="12"/>
      <c r="C11" s="2">
        <v>16</v>
      </c>
      <c r="D11" s="2">
        <v>191</v>
      </c>
      <c r="E11" s="2">
        <v>41</v>
      </c>
      <c r="F11" s="2">
        <v>21</v>
      </c>
      <c r="G11" s="2">
        <v>491</v>
      </c>
      <c r="H11" s="3" t="s">
        <v>33</v>
      </c>
      <c r="I11" s="3" t="s">
        <v>34</v>
      </c>
      <c r="J11" s="3" t="s">
        <v>34</v>
      </c>
      <c r="K11" s="3" t="s">
        <v>34</v>
      </c>
      <c r="L11" s="34">
        <f>(D11/C11)</f>
        <v>11.9375</v>
      </c>
      <c r="M11" s="32">
        <f>(D11/E11)</f>
        <v>4.6585365853658534</v>
      </c>
    </row>
    <row r="12" spans="1:13" x14ac:dyDescent="0.2">
      <c r="A12" s="49" t="s">
        <v>9</v>
      </c>
      <c r="B12" s="12"/>
      <c r="C12" s="2">
        <v>15</v>
      </c>
      <c r="D12" s="2">
        <v>190</v>
      </c>
      <c r="E12" s="2">
        <v>40</v>
      </c>
      <c r="F12" s="2">
        <v>20</v>
      </c>
      <c r="G12" s="2">
        <v>490</v>
      </c>
      <c r="H12" s="3" t="s">
        <v>34</v>
      </c>
      <c r="I12" s="3" t="s">
        <v>34</v>
      </c>
      <c r="J12" s="3" t="s">
        <v>33</v>
      </c>
      <c r="K12" s="3" t="s">
        <v>33</v>
      </c>
      <c r="L12" s="34">
        <f>(D12/C12)</f>
        <v>12.666666666666666</v>
      </c>
      <c r="M12" s="32">
        <f>(D12/E12)</f>
        <v>4.75</v>
      </c>
    </row>
    <row r="13" spans="1:13" x14ac:dyDescent="0.2">
      <c r="A13" s="49" t="s">
        <v>10</v>
      </c>
      <c r="B13" s="12"/>
      <c r="C13" s="2">
        <v>14</v>
      </c>
      <c r="D13" s="2">
        <v>189</v>
      </c>
      <c r="E13" s="2">
        <v>39</v>
      </c>
      <c r="F13" s="2">
        <v>19</v>
      </c>
      <c r="G13" s="2">
        <v>489</v>
      </c>
      <c r="H13" s="3" t="s">
        <v>33</v>
      </c>
      <c r="I13" s="3" t="s">
        <v>34</v>
      </c>
      <c r="J13" s="3" t="s">
        <v>34</v>
      </c>
      <c r="K13" s="3" t="s">
        <v>34</v>
      </c>
      <c r="L13" s="35">
        <f>(D13/C13)</f>
        <v>13.5</v>
      </c>
      <c r="M13" s="32">
        <f>(D13/E13)</f>
        <v>4.8461538461538458</v>
      </c>
    </row>
    <row r="14" spans="1:13" x14ac:dyDescent="0.2">
      <c r="A14" s="49" t="s">
        <v>11</v>
      </c>
      <c r="B14" s="12"/>
      <c r="C14" s="2">
        <v>13</v>
      </c>
      <c r="D14" s="2">
        <v>188</v>
      </c>
      <c r="E14" s="2">
        <v>38</v>
      </c>
      <c r="F14" s="2">
        <v>18</v>
      </c>
      <c r="G14" s="2">
        <v>488</v>
      </c>
      <c r="H14" s="3" t="s">
        <v>34</v>
      </c>
      <c r="I14" s="3" t="s">
        <v>34</v>
      </c>
      <c r="J14" s="3" t="s">
        <v>33</v>
      </c>
      <c r="K14" s="3" t="s">
        <v>33</v>
      </c>
      <c r="L14" s="34">
        <f>(D14/C14)</f>
        <v>14.461538461538462</v>
      </c>
      <c r="M14" s="32">
        <f>(D14/E14)</f>
        <v>4.9473684210526319</v>
      </c>
    </row>
    <row r="15" spans="1:13" x14ac:dyDescent="0.2">
      <c r="A15" s="49" t="s">
        <v>12</v>
      </c>
      <c r="B15" s="12"/>
      <c r="C15" s="2">
        <v>12</v>
      </c>
      <c r="D15" s="2">
        <v>187</v>
      </c>
      <c r="E15" s="2">
        <v>37</v>
      </c>
      <c r="F15" s="2">
        <v>17</v>
      </c>
      <c r="G15" s="2">
        <v>487</v>
      </c>
      <c r="H15" s="3" t="s">
        <v>33</v>
      </c>
      <c r="I15" s="3" t="s">
        <v>34</v>
      </c>
      <c r="J15" s="3" t="s">
        <v>34</v>
      </c>
      <c r="K15" s="3" t="s">
        <v>34</v>
      </c>
      <c r="L15" s="34">
        <f>(D15/C15)</f>
        <v>15.583333333333334</v>
      </c>
      <c r="M15" s="32">
        <f>(D15/E15)</f>
        <v>5.0540540540540544</v>
      </c>
    </row>
    <row r="16" spans="1:13" x14ac:dyDescent="0.2">
      <c r="A16" s="49" t="s">
        <v>13</v>
      </c>
      <c r="B16" s="12"/>
      <c r="C16" s="2">
        <v>11</v>
      </c>
      <c r="D16" s="2">
        <v>186</v>
      </c>
      <c r="E16" s="2">
        <v>36</v>
      </c>
      <c r="F16" s="2">
        <v>16</v>
      </c>
      <c r="G16" s="2">
        <v>486</v>
      </c>
      <c r="H16" s="3" t="s">
        <v>34</v>
      </c>
      <c r="I16" s="3" t="s">
        <v>34</v>
      </c>
      <c r="J16" s="3" t="s">
        <v>33</v>
      </c>
      <c r="K16" s="3" t="s">
        <v>33</v>
      </c>
      <c r="L16" s="34">
        <f>(D16/C16)</f>
        <v>16.90909090909091</v>
      </c>
      <c r="M16" s="32">
        <f>(D16/E16)</f>
        <v>5.166666666666667</v>
      </c>
    </row>
    <row r="17" spans="1:13" x14ac:dyDescent="0.2">
      <c r="A17" s="49" t="s">
        <v>14</v>
      </c>
      <c r="B17" s="12"/>
      <c r="C17" s="2">
        <v>10</v>
      </c>
      <c r="D17" s="2">
        <v>185</v>
      </c>
      <c r="E17" s="2">
        <v>35</v>
      </c>
      <c r="F17" s="2">
        <v>15</v>
      </c>
      <c r="G17" s="2">
        <v>485</v>
      </c>
      <c r="H17" s="3" t="s">
        <v>33</v>
      </c>
      <c r="I17" s="3" t="s">
        <v>34</v>
      </c>
      <c r="J17" s="3" t="s">
        <v>34</v>
      </c>
      <c r="K17" s="3" t="s">
        <v>34</v>
      </c>
      <c r="L17" s="34">
        <f>(D17/C17)</f>
        <v>18.5</v>
      </c>
      <c r="M17" s="32">
        <f>(D17/E17)</f>
        <v>5.2857142857142856</v>
      </c>
    </row>
    <row r="18" spans="1:13" x14ac:dyDescent="0.2">
      <c r="A18" s="49" t="s">
        <v>15</v>
      </c>
      <c r="B18" s="12"/>
      <c r="C18" s="2">
        <v>9</v>
      </c>
      <c r="D18" s="2">
        <v>184</v>
      </c>
      <c r="E18" s="2">
        <v>34</v>
      </c>
      <c r="F18" s="2">
        <v>14</v>
      </c>
      <c r="G18" s="2">
        <v>484</v>
      </c>
      <c r="H18" s="3" t="s">
        <v>34</v>
      </c>
      <c r="I18" s="3" t="s">
        <v>34</v>
      </c>
      <c r="J18" s="3" t="s">
        <v>33</v>
      </c>
      <c r="K18" s="3" t="s">
        <v>33</v>
      </c>
      <c r="L18" s="34">
        <f>(D18/C18)</f>
        <v>20.444444444444443</v>
      </c>
      <c r="M18" s="32">
        <f>(D18/E18)</f>
        <v>5.4117647058823533</v>
      </c>
    </row>
    <row r="19" spans="1:13" x14ac:dyDescent="0.2">
      <c r="A19" s="49" t="s">
        <v>16</v>
      </c>
      <c r="B19" s="12"/>
      <c r="C19" s="2">
        <v>8</v>
      </c>
      <c r="D19" s="2">
        <v>183</v>
      </c>
      <c r="E19" s="2">
        <v>33</v>
      </c>
      <c r="F19" s="2"/>
      <c r="G19" s="2">
        <v>483</v>
      </c>
      <c r="H19" s="3" t="s">
        <v>34</v>
      </c>
      <c r="I19" s="3" t="s">
        <v>34</v>
      </c>
      <c r="J19" s="3" t="s">
        <v>34</v>
      </c>
      <c r="K19" s="3" t="s">
        <v>34</v>
      </c>
      <c r="L19" s="34">
        <f>(D19/C19)</f>
        <v>22.875</v>
      </c>
      <c r="M19" s="32">
        <f>(D19/E19)</f>
        <v>5.5454545454545459</v>
      </c>
    </row>
    <row r="20" spans="1:13" x14ac:dyDescent="0.2">
      <c r="A20" s="49" t="s">
        <v>17</v>
      </c>
      <c r="B20" s="12"/>
      <c r="C20" s="2">
        <v>7</v>
      </c>
      <c r="D20" s="2">
        <v>182</v>
      </c>
      <c r="E20" s="2">
        <v>32</v>
      </c>
      <c r="F20" s="2">
        <v>12</v>
      </c>
      <c r="G20" s="2">
        <v>482</v>
      </c>
      <c r="H20" s="3" t="s">
        <v>34</v>
      </c>
      <c r="I20" s="3" t="s">
        <v>34</v>
      </c>
      <c r="J20" s="3" t="s">
        <v>33</v>
      </c>
      <c r="K20" s="3" t="s">
        <v>33</v>
      </c>
      <c r="L20" s="34">
        <f>(D20/C20)</f>
        <v>26</v>
      </c>
      <c r="M20" s="32">
        <f>(D20/E20)</f>
        <v>5.6875</v>
      </c>
    </row>
    <row r="21" spans="1:13" x14ac:dyDescent="0.2">
      <c r="A21" s="49" t="s">
        <v>18</v>
      </c>
      <c r="B21" s="12"/>
      <c r="C21" s="2">
        <v>6</v>
      </c>
      <c r="D21" s="2">
        <v>181</v>
      </c>
      <c r="E21" s="2">
        <v>31</v>
      </c>
      <c r="F21" s="2">
        <v>11</v>
      </c>
      <c r="G21" s="2">
        <v>481</v>
      </c>
      <c r="H21" s="3" t="s">
        <v>33</v>
      </c>
      <c r="I21" s="3" t="s">
        <v>34</v>
      </c>
      <c r="J21" s="3" t="s">
        <v>34</v>
      </c>
      <c r="K21" s="3" t="s">
        <v>34</v>
      </c>
      <c r="L21" s="34">
        <f>(D21/C21)</f>
        <v>30.166666666666668</v>
      </c>
      <c r="M21" s="32">
        <f>(D21/E21)</f>
        <v>5.838709677419355</v>
      </c>
    </row>
    <row r="22" spans="1:13" x14ac:dyDescent="0.2">
      <c r="A22" s="49" t="s">
        <v>19</v>
      </c>
      <c r="B22" s="12"/>
      <c r="C22" s="2">
        <v>5</v>
      </c>
      <c r="D22" s="2">
        <v>180</v>
      </c>
      <c r="E22" s="2">
        <v>30</v>
      </c>
      <c r="F22" s="2">
        <v>10</v>
      </c>
      <c r="G22" s="2">
        <v>480</v>
      </c>
      <c r="H22" s="3" t="s">
        <v>34</v>
      </c>
      <c r="I22" s="3" t="s">
        <v>34</v>
      </c>
      <c r="J22" s="3" t="s">
        <v>34</v>
      </c>
      <c r="K22" s="3" t="s">
        <v>33</v>
      </c>
      <c r="L22" s="34">
        <f>(D22/C22)</f>
        <v>36</v>
      </c>
      <c r="M22" s="32">
        <f>(D22/E22)</f>
        <v>6</v>
      </c>
    </row>
    <row r="23" spans="1:13" x14ac:dyDescent="0.2">
      <c r="A23" s="49" t="s">
        <v>20</v>
      </c>
      <c r="B23" s="12"/>
      <c r="C23" s="2">
        <v>4</v>
      </c>
      <c r="D23" s="2">
        <v>179</v>
      </c>
      <c r="E23" s="2">
        <v>29</v>
      </c>
      <c r="F23" s="2">
        <v>9</v>
      </c>
      <c r="G23" s="2">
        <v>479</v>
      </c>
      <c r="H23" s="3" t="s">
        <v>33</v>
      </c>
      <c r="I23" s="3" t="s">
        <v>34</v>
      </c>
      <c r="J23" s="3" t="s">
        <v>34</v>
      </c>
      <c r="K23" s="3" t="s">
        <v>34</v>
      </c>
      <c r="L23" s="34">
        <f>(D23/C23)</f>
        <v>44.75</v>
      </c>
      <c r="M23" s="32">
        <f>(D23/E23)</f>
        <v>6.1724137931034484</v>
      </c>
    </row>
    <row r="24" spans="1:13" x14ac:dyDescent="0.2">
      <c r="A24" s="49" t="s">
        <v>21</v>
      </c>
      <c r="B24" s="12"/>
      <c r="C24" s="2">
        <v>3</v>
      </c>
      <c r="D24" s="2">
        <v>178</v>
      </c>
      <c r="E24" s="2">
        <v>28</v>
      </c>
      <c r="F24" s="2">
        <v>8</v>
      </c>
      <c r="G24" s="2"/>
      <c r="H24" s="3" t="s">
        <v>34</v>
      </c>
      <c r="I24" s="3" t="s">
        <v>34</v>
      </c>
      <c r="J24" s="3" t="s">
        <v>34</v>
      </c>
      <c r="K24" s="3" t="s">
        <v>33</v>
      </c>
      <c r="L24" s="34">
        <f>(D24/C24)</f>
        <v>59.333333333333336</v>
      </c>
      <c r="M24" s="32">
        <f>(D24/E24)</f>
        <v>6.3571428571428568</v>
      </c>
    </row>
    <row r="25" spans="1:13" x14ac:dyDescent="0.2">
      <c r="A25" s="49" t="s">
        <v>22</v>
      </c>
      <c r="B25" s="12"/>
      <c r="C25" s="2">
        <v>2</v>
      </c>
      <c r="D25" s="2">
        <v>177</v>
      </c>
      <c r="E25" s="2">
        <v>27</v>
      </c>
      <c r="F25" s="2">
        <v>7</v>
      </c>
      <c r="G25" s="2">
        <v>477</v>
      </c>
      <c r="H25" s="3" t="s">
        <v>33</v>
      </c>
      <c r="I25" s="3" t="s">
        <v>34</v>
      </c>
      <c r="J25" s="3" t="s">
        <v>34</v>
      </c>
      <c r="K25" s="43" t="s">
        <v>34</v>
      </c>
      <c r="L25" s="38">
        <f>(D25/C25)</f>
        <v>88.5</v>
      </c>
      <c r="M25" s="39">
        <f>(D25/E25)</f>
        <v>6.5555555555555554</v>
      </c>
    </row>
  </sheetData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Andrew Moore</cp:lastModifiedBy>
  <cp:revision/>
  <dcterms:created xsi:type="dcterms:W3CDTF">2025-09-30T12:05:54Z</dcterms:created>
  <dcterms:modified xsi:type="dcterms:W3CDTF">2025-09-30T12:05:54Z</dcterms:modified>
  <cp:category/>
  <cp:contentStatus/>
</cp:coreProperties>
</file>